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7650" activeTab="1"/>
  </bookViews>
  <sheets>
    <sheet name="BALANCE GENERAL" sheetId="1" r:id="rId1"/>
    <sheet name="NOTAS" sheetId="2" r:id="rId2"/>
    <sheet name="ESTADO DE RESULTADO" sheetId="3" r:id="rId3"/>
  </sheets>
  <definedNames>
    <definedName name="_xlnm.Print_Area" localSheetId="0">'BALANCE GENERAL'!$A$1:$E$55</definedName>
    <definedName name="_xlnm.Print_Area" localSheetId="2">'ESTADO DE RESULTADO'!$A$1:$C$65</definedName>
    <definedName name="_xlnm.Print_Area" localSheetId="1">'NOTAS'!$A$1:$H$79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<sst xmlns="http://schemas.openxmlformats.org/spreadsheetml/2006/main" count="217" uniqueCount="194">
  <si>
    <t>ACTIVOS</t>
  </si>
  <si>
    <t>ACTIVOS CORRIENTES</t>
  </si>
  <si>
    <t>DISPONIBILIDADES( NOTA 1)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</si>
  <si>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</si>
  <si>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</si>
  <si>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</si>
  <si>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</si>
  <si>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</si>
  <si>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</si>
  <si>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</si>
  <si>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</si>
  <si>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</si>
  <si>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</si>
  <si>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</si>
  <si>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</si>
  <si>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</si>
  <si>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</si>
  <si>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 xml:space="preserve"> MINISTERIO DE INTERIOR Y POLICIA</t>
  </si>
  <si>
    <t>RNC. 4-0100730-4</t>
  </si>
  <si>
    <t>(VALORES EN RD$)</t>
  </si>
  <si>
    <t>TOTAL INGRESOS</t>
  </si>
  <si>
    <t>GASTOS CORRIENTES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</si>
  <si>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</si>
  <si>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</si>
  <si>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</si>
  <si>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</si>
  <si>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</si>
  <si>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</si>
  <si>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</si>
  <si>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</si>
  <si>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</si>
  <si>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</si>
  <si>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</si>
  <si>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</si>
  <si>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</si>
  <si>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</si>
  <si>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</si>
  <si>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</si>
  <si>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</si>
  <si>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</si>
  <si>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</si>
  <si>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</si>
  <si>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</si>
  <si>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</si>
  <si>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</si>
  <si>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</si>
  <si>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</si>
  <si>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PARTIDAS</t>
  </si>
  <si>
    <t>Cuenta Operativa</t>
  </si>
  <si>
    <t>Cuenta Recaudadora</t>
  </si>
  <si>
    <t>TOTAL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</si>
  <si>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</si>
  <si>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</si>
  <si>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</si>
  <si>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</si>
  <si>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</si>
  <si>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</si>
  <si>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</si>
  <si>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</si>
  <si>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</si>
  <si>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</si>
  <si>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</si>
  <si>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</si>
  <si>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</si>
  <si>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</si>
  <si>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</si>
  <si>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</si>
  <si>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</si>
  <si>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</si>
  <si>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</si>
  <si>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</si>
  <si>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</si>
  <si>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</si>
  <si>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</si>
  <si>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</si>
  <si>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</si>
  <si>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</si>
  <si>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</si>
  <si>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</si>
  <si>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</si>
  <si>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</si>
  <si>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</si>
  <si>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</si>
  <si>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</si>
  <si>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</si>
  <si>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</si>
  <si>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</si>
  <si>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</si>
  <si>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</si>
  <si>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</si>
  <si>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</si>
  <si>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</si>
  <si>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</si>
  <si>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</si>
  <si>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</si>
  <si>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segun el siguiente detalle:</t>
  </si>
  <si>
    <t xml:space="preserve">presentan un balance de RD$  </t>
  </si>
  <si>
    <t xml:space="preserve"> por lo tanto no se incluye como partida presupuestaria, 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</si>
  <si>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</si>
  <si>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</si>
  <si>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</si>
  <si>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</si>
  <si>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</si>
  <si>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</si>
  <si>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</si>
  <si>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</si>
  <si>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</si>
  <si>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</si>
  <si>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</si>
  <si>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</si>
  <si>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</si>
  <si>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</si>
  <si>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</si>
  <si>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</si>
  <si>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</si>
  <si>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</si>
  <si>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</si>
  <si>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</si>
  <si>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</si>
  <si>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</si>
  <si>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</si>
  <si>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</si>
  <si>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</si>
  <si>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</si>
  <si>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</si>
  <si>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</si>
  <si>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</si>
  <si>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</si>
  <si>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</si>
  <si>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GASTOS PAGADOS POR ADELANTADO (NOTA 4)</t>
  </si>
  <si>
    <t>Cuenta Sevicios de Inteligencia (Financiando Microempresarios)</t>
  </si>
  <si>
    <t>Equipo Aeronautico</t>
  </si>
  <si>
    <t>Accesorios Para Edificaciones Residenciales y No.</t>
  </si>
  <si>
    <t>Equipos Medicos y de Laboratorios</t>
  </si>
  <si>
    <t>Instrumental Medico y de Laboratorio</t>
  </si>
  <si>
    <t>2.1.03.06.0001.01.07</t>
  </si>
  <si>
    <t>2.1.03.11.01</t>
  </si>
  <si>
    <t>Directora Financiera</t>
  </si>
  <si>
    <t>Violeta Hernandez</t>
  </si>
  <si>
    <t>Equipo de Traccion</t>
  </si>
  <si>
    <t>2.6.1.1.01</t>
  </si>
  <si>
    <t>2.6.1.2.01</t>
  </si>
  <si>
    <t>2.6.1.3.01</t>
  </si>
  <si>
    <t>2.6.1.4.01</t>
  </si>
  <si>
    <t>2.6.1.9.01</t>
  </si>
  <si>
    <t>2.6.2.1.01</t>
  </si>
  <si>
    <t>2.6.2.3.01</t>
  </si>
  <si>
    <t>2.6.2.4.01</t>
  </si>
  <si>
    <t>2.6.3.1.01</t>
  </si>
  <si>
    <t>2.6.3.4.01</t>
  </si>
  <si>
    <t>2.6.4.1.01</t>
  </si>
  <si>
    <t>2.6.4.3.01</t>
  </si>
  <si>
    <t>2.6.4.6.01</t>
  </si>
  <si>
    <t>2.6.4.7.01</t>
  </si>
  <si>
    <t>2.6.4.8.01</t>
  </si>
  <si>
    <t>2.6.5.1.01</t>
  </si>
  <si>
    <t>2.6.5.2.01</t>
  </si>
  <si>
    <t>2.6.5.3.01</t>
  </si>
  <si>
    <t>2.6.5.4.01</t>
  </si>
  <si>
    <t>2.6.5.5.01</t>
  </si>
  <si>
    <t>2.6.5.6.01</t>
  </si>
  <si>
    <t>2.6.5.7.01</t>
  </si>
  <si>
    <t>2.6.5.8.01</t>
  </si>
  <si>
    <t>2.6.6.2.01</t>
  </si>
  <si>
    <t>2.6.8.3.01</t>
  </si>
  <si>
    <t>2.6.9.5.02</t>
  </si>
  <si>
    <t>2.6.9.6.01</t>
  </si>
  <si>
    <t>Sub-Contador Depto. Contabilidad</t>
  </si>
  <si>
    <t>Ceberina Zarzuela</t>
  </si>
  <si>
    <t>Enc. Depto de Contabilidad</t>
  </si>
  <si>
    <t>Revisado por:</t>
  </si>
  <si>
    <t xml:space="preserve">2.1.3 GASTOS DE REPRESENTACION EN EL PAIS </t>
  </si>
  <si>
    <t>INGRESOS FONDO 5011</t>
  </si>
  <si>
    <t>2.6.9 EDIFICIOS, ESTRUCTURAS, TIERRAS, TERRENOS Y OBJETOS DE VALOR</t>
  </si>
  <si>
    <t>2.7.1 OBRAS EN EDIFICACIONES</t>
  </si>
  <si>
    <t xml:space="preserve"> se aplico la depreciacion acumulada a los activos del año 2023.</t>
  </si>
  <si>
    <t>Equipo Educacional, Cientificos y Recreativos</t>
  </si>
  <si>
    <t>2.6.2.2.01</t>
  </si>
  <si>
    <t>2.6.3.2.01</t>
  </si>
  <si>
    <t>LICENCIAS INFORMATICAS</t>
  </si>
  <si>
    <t>1.1.05.0005</t>
  </si>
  <si>
    <t xml:space="preserve">CUENTAS POR PAGAR PROVEEDORES INTERNACIONALES  </t>
  </si>
  <si>
    <t>2.6.3.EQUIPOS E INSTRUMENTOS DE MEDICION CIENTIFICA</t>
  </si>
  <si>
    <t>CORRESPONDIENTE AL MES DE JUNIO 2023.</t>
  </si>
  <si>
    <t>Al 30 de Junio del Ejercicio Fiscal 2023, en lo que respecta  a las cuentas bancarias  institucionales</t>
  </si>
  <si>
    <t>PRESTAMOS POR COBRAR (CARTERA EN RECUPERACION)  (ANEXO 5 ED 902-23)</t>
  </si>
  <si>
    <t>CUENTAS POR PAGAR PROVEEDORES LOCALES ( ANEXO 6 ED 902-23)</t>
  </si>
  <si>
    <t>VALORES PENDIENTE POR PAGAR DGII (PNC) (ANEXO 7 ED 898-23)</t>
  </si>
  <si>
    <t>PROVISIONES PARA EL PAGO DE PRESTACIONES  (ANEXO 8 ED 902-23)</t>
  </si>
  <si>
    <t>NOTA  1: Disponibilidades en Cuentas Bancarias Banreservas (ver anexo ED 899-23)</t>
  </si>
  <si>
    <t>NOTA 2: Bienes de uso (Activos No Financieros) (ver anexo ED 892-23)</t>
  </si>
  <si>
    <t>NOTA 3: Depreciacion (ver anexo ED 893-23)</t>
  </si>
  <si>
    <t>NOTA: 4 GASTOS PAGADOS POR ADELANTADO (ver anexo ED 894,895,896 y 901 -23)</t>
  </si>
  <si>
    <t>Este monto corresponde a gastos de depreciacion realizada durante el ejercicio fiscal al 30/06/2023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</si>
</sst>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43" fontId="1" fillId="34" borderId="0" xfId="46" applyFont="1" applyFill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2" applyFont="1" applyFill="1" applyBorder="1" applyAlignment="1" applyProtection="1">
      <alignment vertical="center" wrapText="1"/>
      <protection locked="0"/>
    </xf>
    <xf numFmtId="0" fontId="42" fillId="0" borderId="14" xfId="52" applyFont="1" applyFill="1" applyBorder="1" applyAlignment="1" applyProtection="1">
      <alignment horizontal="left" vertical="center" wrapText="1"/>
      <protection locked="0"/>
    </xf>
    <xf numFmtId="0" fontId="42" fillId="0" borderId="14" xfId="52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0" fontId="4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552450</xdr:colOff>
      <xdr:row>1</xdr:row>
      <xdr:rowOff>0</xdr:rowOff>
    </xdr:from>
    <xdr:to>
      <xdr:col>2</xdr:col>
      <xdr:colOff>1352550</xdr:colOff>
      <xdr:row>6</xdr:row>
      <xdr:rowOff>161925</xdr:rowOff>
    </xdr:to>
    <xdr:pic>
      <xdr:nvPicPr>
        <xdr:cNvPr id="2" name="2 Imagen" descr="C:\Users\lespinosa\Desktop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90500"/>
          <a:ext cx="2466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8"/>
  <sheetViews>
    <sheetView zoomScalePageLayoutView="0" workbookViewId="0" topLeftCell="A16">
      <selection activeCell="C51" sqref="C51"/>
    </sheetView>
  </sheetViews>
  <sheetFormatPr defaultColWidth="11.421875" defaultRowHeight="15"/>
  <cols>
    <col min="1" max="1" width="37.140625" style="0" customWidth="1"/>
    <col min="2" max="2" width="25.00390625" style="0" customWidth="1"/>
    <col min="3" max="3" width="21.7109375" style="0" customWidth="1"/>
    <col min="4" max="4" width="5.28125" style="0" customWidth="1"/>
    <col min="5" max="5" width="22.140625" style="0" customWidth="1"/>
    <col min="6" max="6" width="16.00390625" style="0" customWidth="1"/>
  </cols>
  <sheetData>
    <row r="8" spans="1:6" ht="15">
      <c r="A8" s="88" t="s">
        <v>18</v>
      </c>
      <c r="B8" s="88"/>
      <c r="C8" s="88"/>
      <c r="D8" s="88"/>
      <c r="E8" s="88"/>
      <c r="F8" s="88"/>
    </row>
    <row r="9" spans="1:6" ht="15">
      <c r="A9" s="89" t="s">
        <v>101</v>
      </c>
      <c r="B9" s="89"/>
      <c r="C9" s="89"/>
      <c r="D9" s="89"/>
      <c r="E9" s="89"/>
      <c r="F9" s="89"/>
    </row>
    <row r="10" spans="1:6" ht="15">
      <c r="A10" s="89" t="s">
        <v>183</v>
      </c>
      <c r="B10" s="89"/>
      <c r="C10" s="89"/>
      <c r="D10" s="89"/>
      <c r="E10" s="89"/>
      <c r="F10" s="89"/>
    </row>
    <row r="11" spans="1:6" ht="15">
      <c r="A11" s="89" t="s">
        <v>19</v>
      </c>
      <c r="B11" s="89"/>
      <c r="C11" s="89"/>
      <c r="D11" s="89"/>
      <c r="E11" s="89"/>
      <c r="F11" s="89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374701466.93</v>
      </c>
      <c r="C14" s="6"/>
    </row>
    <row r="15" spans="1:3" ht="15.75" thickBot="1">
      <c r="A15" s="2" t="s">
        <v>3</v>
      </c>
      <c r="B15" s="6"/>
      <c r="C15" s="9">
        <f>+B14</f>
        <v>374701466.93</v>
      </c>
    </row>
    <row r="16" spans="1:3" ht="15">
      <c r="A16" s="2"/>
      <c r="B16" s="6"/>
      <c r="C16" s="10"/>
    </row>
    <row r="17" spans="1:3" ht="15">
      <c r="A17" s="4" t="s">
        <v>4</v>
      </c>
      <c r="B17" s="6"/>
      <c r="C17" s="6"/>
    </row>
    <row r="18" spans="1:3" ht="22.5">
      <c r="A18" s="7" t="s">
        <v>185</v>
      </c>
      <c r="B18" s="61">
        <f>23366008.88-2000-2000</f>
        <v>23362008.88</v>
      </c>
      <c r="C18" s="6"/>
    </row>
    <row r="19" spans="1:3" ht="15.75" thickBot="1">
      <c r="A19" s="1" t="s">
        <v>91</v>
      </c>
      <c r="B19" s="11">
        <f>+NOTAS!C65</f>
        <v>1676326768.9399993</v>
      </c>
      <c r="C19" s="6"/>
    </row>
    <row r="20" spans="1:3" ht="15.75" thickBot="1">
      <c r="A20" s="2" t="s">
        <v>5</v>
      </c>
      <c r="B20" s="6"/>
      <c r="C20" s="9">
        <f>+B19+B18</f>
        <v>1699688777.8199995</v>
      </c>
    </row>
    <row r="21" spans="1:3" ht="15">
      <c r="A21" s="2"/>
      <c r="B21" s="6"/>
      <c r="C21" s="21"/>
    </row>
    <row r="22" spans="1:3" ht="15">
      <c r="A22" s="4" t="s">
        <v>92</v>
      </c>
      <c r="B22" s="6"/>
      <c r="C22" s="21"/>
    </row>
    <row r="23" spans="1:2" ht="15.75" thickBot="1">
      <c r="A23" s="91" t="s">
        <v>129</v>
      </c>
      <c r="B23" s="9">
        <f>+NOTAS!C79</f>
        <v>50876357.92</v>
      </c>
    </row>
    <row r="24" spans="1:3" ht="15.75" thickBot="1">
      <c r="A24" s="91"/>
      <c r="B24" s="6"/>
      <c r="C24" s="9">
        <f>+B23</f>
        <v>50876357.92</v>
      </c>
    </row>
    <row r="25" spans="1:3" ht="15">
      <c r="A25" s="2"/>
      <c r="B25" s="6"/>
      <c r="C25" s="21"/>
    </row>
    <row r="26" spans="1:3" ht="15.75" thickBot="1">
      <c r="A26" s="2" t="s">
        <v>6</v>
      </c>
      <c r="B26" s="6"/>
      <c r="C26" s="12">
        <f>+C20+C15+C24</f>
        <v>2125266602.6699996</v>
      </c>
    </row>
    <row r="27" spans="1:3" ht="15.75" thickTop="1">
      <c r="A27" s="2"/>
      <c r="B27" s="6"/>
      <c r="C27" s="10"/>
    </row>
    <row r="28" spans="1:3" ht="15">
      <c r="A28" s="2" t="s">
        <v>7</v>
      </c>
      <c r="B28" s="6"/>
      <c r="C28" s="10"/>
    </row>
    <row r="29" spans="1:3" ht="15">
      <c r="A29" s="4" t="s">
        <v>8</v>
      </c>
      <c r="B29" s="6"/>
      <c r="C29" s="10"/>
    </row>
    <row r="30" spans="1:3" ht="15">
      <c r="A30" s="90" t="s">
        <v>186</v>
      </c>
      <c r="B30" s="90"/>
      <c r="C30" s="6">
        <v>357864502.42</v>
      </c>
    </row>
    <row r="31" spans="1:3" ht="15">
      <c r="A31" s="90" t="s">
        <v>181</v>
      </c>
      <c r="B31" s="90"/>
      <c r="C31" s="6">
        <v>0</v>
      </c>
    </row>
    <row r="32" spans="1:3" ht="15.75" thickBot="1">
      <c r="A32" s="2" t="s">
        <v>10</v>
      </c>
      <c r="B32" s="13"/>
      <c r="C32" s="59">
        <f>+C30+C31</f>
        <v>357864502.42</v>
      </c>
    </row>
    <row r="33" spans="1:3" ht="15">
      <c r="A33" s="1"/>
      <c r="B33" s="13"/>
      <c r="C33" s="10"/>
    </row>
    <row r="34" spans="1:3" ht="15">
      <c r="A34" s="4" t="s">
        <v>98</v>
      </c>
      <c r="B34" s="13"/>
      <c r="C34" s="6"/>
    </row>
    <row r="35" spans="1:8" ht="15">
      <c r="A35" s="1" t="s">
        <v>187</v>
      </c>
      <c r="B35" s="13"/>
      <c r="C35" s="6">
        <v>1350013.48</v>
      </c>
      <c r="H35" t="s">
        <v>136</v>
      </c>
    </row>
    <row r="36" spans="1:8" ht="15">
      <c r="A36" s="1" t="s">
        <v>9</v>
      </c>
      <c r="B36" s="13"/>
      <c r="C36" s="6">
        <v>0</v>
      </c>
      <c r="H36" t="s">
        <v>135</v>
      </c>
    </row>
    <row r="37" spans="1:3" ht="15">
      <c r="A37" s="1" t="s">
        <v>188</v>
      </c>
      <c r="B37" s="13"/>
      <c r="C37" s="6">
        <v>48761221.76</v>
      </c>
    </row>
    <row r="38" spans="1:3" ht="15.75" thickBot="1">
      <c r="A38" s="2" t="s">
        <v>99</v>
      </c>
      <c r="B38" s="6"/>
      <c r="C38" s="9">
        <f>SUM(C35:C37)</f>
        <v>50111235.239999995</v>
      </c>
    </row>
    <row r="39" spans="1:3" ht="15">
      <c r="A39" s="2"/>
      <c r="B39" s="6"/>
      <c r="C39" s="21"/>
    </row>
    <row r="40" spans="1:3" ht="15.75" thickBot="1">
      <c r="A40" s="2" t="s">
        <v>100</v>
      </c>
      <c r="B40" s="6"/>
      <c r="C40" s="9">
        <f>+C32+C38</f>
        <v>407975737.66</v>
      </c>
    </row>
    <row r="41" spans="1:3" ht="15">
      <c r="A41" s="2"/>
      <c r="B41" s="6"/>
      <c r="C41" s="10"/>
    </row>
    <row r="42" spans="1:3" ht="15">
      <c r="A42" s="2" t="s">
        <v>11</v>
      </c>
      <c r="B42" s="6"/>
      <c r="C42" s="6"/>
    </row>
    <row r="43" spans="1:3" ht="15">
      <c r="A43" s="2" t="s">
        <v>12</v>
      </c>
      <c r="B43" s="6"/>
      <c r="C43" s="14"/>
    </row>
    <row r="44" spans="1:3" ht="15">
      <c r="A44" s="1" t="s">
        <v>13</v>
      </c>
      <c r="B44" s="6"/>
      <c r="C44" s="15">
        <f>+C26-C40-C45-C46</f>
        <v>1717290865.0099995</v>
      </c>
    </row>
    <row r="45" spans="1:3" ht="1.5" customHeight="1">
      <c r="A45" s="1" t="s">
        <v>81</v>
      </c>
      <c r="B45" s="6"/>
      <c r="C45" s="15">
        <v>0</v>
      </c>
    </row>
    <row r="46" spans="1:3" ht="15.75" thickBot="1">
      <c r="A46" s="1" t="s">
        <v>14</v>
      </c>
      <c r="B46" s="6"/>
      <c r="C46" s="15">
        <f>+'ESTADO DE RESULTADO'!B65</f>
        <v>0</v>
      </c>
    </row>
    <row r="47" spans="1:3" ht="15.75" thickBot="1">
      <c r="A47" s="2" t="s">
        <v>15</v>
      </c>
      <c r="B47" s="6"/>
      <c r="C47" s="16">
        <f>+C46+C44+C40</f>
        <v>2125266602.6699996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16</v>
      </c>
      <c r="B52" s="18"/>
      <c r="C52" s="18"/>
    </row>
    <row r="53" spans="1:5" ht="15">
      <c r="A53" s="41" t="s">
        <v>79</v>
      </c>
      <c r="B53" s="87" t="s">
        <v>168</v>
      </c>
      <c r="C53" s="87"/>
      <c r="D53" s="79" t="s">
        <v>138</v>
      </c>
      <c r="E53" s="78"/>
    </row>
    <row r="54" spans="1:5" ht="15">
      <c r="A54" s="41" t="s">
        <v>167</v>
      </c>
      <c r="B54" s="87" t="s">
        <v>169</v>
      </c>
      <c r="C54" s="87"/>
      <c r="D54" s="79" t="s">
        <v>137</v>
      </c>
      <c r="E54" s="78"/>
    </row>
    <row r="55" spans="1:3" ht="15">
      <c r="A55" s="41" t="s">
        <v>80</v>
      </c>
      <c r="B55" s="87" t="s">
        <v>170</v>
      </c>
      <c r="C55" s="87"/>
    </row>
    <row r="56" spans="1:3" ht="16.5">
      <c r="A56" s="43"/>
      <c r="B56" s="42"/>
      <c r="C56" s="42"/>
    </row>
    <row r="57" spans="2:3" ht="15">
      <c r="B57" s="60"/>
      <c r="C57" s="60"/>
    </row>
    <row r="58" spans="2:3" ht="15">
      <c r="B58" s="60"/>
      <c r="C58" s="60"/>
    </row>
  </sheetData>
  <sheetProtection/>
  <mergeCells count="10">
    <mergeCell ref="B53:C53"/>
    <mergeCell ref="B54:C54"/>
    <mergeCell ref="B55:C55"/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25">
      <selection activeCell="D39" sqref="D39"/>
    </sheetView>
  </sheetViews>
  <sheetFormatPr defaultColWidth="11.421875" defaultRowHeight="15"/>
  <cols>
    <col min="1" max="1" width="29.00390625" style="0" customWidth="1"/>
    <col min="2" max="2" width="17.7109375" style="0" customWidth="1"/>
    <col min="3" max="3" width="21.00390625" style="0" customWidth="1"/>
    <col min="4" max="4" width="15.00390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5.140625" style="0" bestFit="1" customWidth="1"/>
    <col min="12" max="12" width="17.8515625" style="0" bestFit="1" customWidth="1"/>
  </cols>
  <sheetData>
    <row r="1" spans="1:3" ht="18.75">
      <c r="A1" s="92" t="s">
        <v>45</v>
      </c>
      <c r="B1" s="92"/>
      <c r="C1" s="92"/>
    </row>
    <row r="2" spans="1:3" ht="15">
      <c r="A2" s="93" t="s">
        <v>18</v>
      </c>
      <c r="B2" s="93"/>
      <c r="C2" s="93"/>
    </row>
    <row r="3" spans="1:3" ht="15">
      <c r="A3" s="94" t="s">
        <v>81</v>
      </c>
      <c r="B3" s="94"/>
      <c r="C3" s="94"/>
    </row>
    <row r="4" ht="11.25" customHeight="1"/>
    <row r="5" ht="10.5" customHeight="1"/>
    <row r="6" spans="1:3" ht="15">
      <c r="A6" s="89" t="s">
        <v>46</v>
      </c>
      <c r="B6" s="89"/>
      <c r="C6" s="89"/>
    </row>
    <row r="8" spans="1:2" ht="15">
      <c r="A8" s="27" t="s">
        <v>189</v>
      </c>
      <c r="B8" s="27"/>
    </row>
    <row r="9" spans="1:2" ht="15">
      <c r="A9" s="27"/>
      <c r="B9" s="27"/>
    </row>
    <row r="10" spans="1:2" ht="15">
      <c r="A10" s="27" t="s">
        <v>184</v>
      </c>
      <c r="B10" s="27"/>
    </row>
    <row r="11" spans="1:3" ht="15">
      <c r="A11" s="28" t="s">
        <v>96</v>
      </c>
      <c r="B11" s="56">
        <f>+C20</f>
        <v>374701466.93</v>
      </c>
      <c r="C11" t="s">
        <v>95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47</v>
      </c>
      <c r="B14" s="26"/>
      <c r="C14" s="26">
        <v>2023</v>
      </c>
      <c r="E14" s="26"/>
      <c r="F14" s="26"/>
    </row>
    <row r="15" spans="1:5" ht="15">
      <c r="A15" t="s">
        <v>49</v>
      </c>
      <c r="C15" s="46">
        <v>15781357.53</v>
      </c>
      <c r="E15" s="53"/>
    </row>
    <row r="16" spans="1:5" ht="26.25" customHeight="1">
      <c r="A16" s="98" t="s">
        <v>130</v>
      </c>
      <c r="B16" s="98"/>
      <c r="C16" s="46">
        <v>28204.98</v>
      </c>
      <c r="E16" s="53"/>
    </row>
    <row r="17" spans="1:7" ht="18" customHeight="1">
      <c r="A17" s="98" t="s">
        <v>48</v>
      </c>
      <c r="B17" s="98"/>
      <c r="C17" s="46">
        <v>137485.53</v>
      </c>
      <c r="E17" s="53"/>
      <c r="F17" s="98"/>
      <c r="G17" s="98"/>
    </row>
    <row r="18" spans="1:5" ht="15">
      <c r="A18" t="s">
        <v>82</v>
      </c>
      <c r="C18" s="46">
        <v>358754418.89</v>
      </c>
      <c r="E18" s="53"/>
    </row>
    <row r="19" spans="1:6" ht="45" customHeight="1">
      <c r="A19" s="58" t="s">
        <v>83</v>
      </c>
      <c r="C19" s="46" t="s">
        <v>81</v>
      </c>
      <c r="E19" s="53"/>
      <c r="F19" s="58"/>
    </row>
    <row r="20" spans="1:6" ht="15">
      <c r="A20" s="27" t="s">
        <v>50</v>
      </c>
      <c r="B20" s="27"/>
      <c r="C20" s="30">
        <f>SUM(C15:C19)</f>
        <v>374701466.93</v>
      </c>
      <c r="E20" s="49" t="s">
        <v>81</v>
      </c>
      <c r="F20" s="49"/>
    </row>
    <row r="23" spans="1:2" ht="15">
      <c r="A23" s="27" t="s">
        <v>190</v>
      </c>
      <c r="B23" s="27"/>
    </row>
    <row r="24" spans="1:2" ht="15">
      <c r="A24" s="27"/>
      <c r="B24" s="27"/>
    </row>
    <row r="25" spans="1:2" ht="15">
      <c r="A25" s="27" t="str">
        <f>+A10</f>
        <v>Al 30 de Junio del Ejercicio Fiscal 2023, en lo que respecta  a las cuentas bancarias  institucionales</v>
      </c>
      <c r="B25" s="27"/>
    </row>
    <row r="26" spans="1:2" ht="15">
      <c r="A26" s="31" t="s">
        <v>81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4" t="s">
        <v>118</v>
      </c>
      <c r="E28" s="54" t="s">
        <v>64</v>
      </c>
      <c r="F28" s="54" t="s">
        <v>121</v>
      </c>
      <c r="G28" s="55" t="s">
        <v>65</v>
      </c>
    </row>
    <row r="29" spans="1:7" ht="15">
      <c r="A29" s="26" t="s">
        <v>47</v>
      </c>
      <c r="B29" s="26"/>
      <c r="C29" s="26">
        <v>2023</v>
      </c>
      <c r="G29" s="50">
        <f>+C29</f>
        <v>2023</v>
      </c>
    </row>
    <row r="30" spans="1:7" ht="15">
      <c r="A30" t="s">
        <v>51</v>
      </c>
      <c r="C30" s="29">
        <v>911723381</v>
      </c>
      <c r="D30" s="62"/>
      <c r="E30" s="33"/>
      <c r="F30" s="33"/>
      <c r="G30" s="33">
        <f>+C30+D30-E30</f>
        <v>911723381</v>
      </c>
    </row>
    <row r="31" spans="1:7" ht="15">
      <c r="A31" t="s">
        <v>52</v>
      </c>
      <c r="C31" s="29">
        <v>409189262</v>
      </c>
      <c r="D31" s="62"/>
      <c r="E31" s="33">
        <v>99307689.02</v>
      </c>
      <c r="F31" s="33"/>
      <c r="G31" s="33">
        <f>+C31+D31-E31</f>
        <v>309881572.98</v>
      </c>
    </row>
    <row r="32" spans="1:10" ht="15">
      <c r="A32" t="s">
        <v>106</v>
      </c>
      <c r="C32" s="29">
        <v>56175299.91</v>
      </c>
      <c r="D32" s="82"/>
      <c r="E32" s="33">
        <v>33761109.83</v>
      </c>
      <c r="F32" s="33"/>
      <c r="G32" s="33">
        <f>+C32-E32</f>
        <v>22414190.08</v>
      </c>
      <c r="H32" s="33" t="s">
        <v>81</v>
      </c>
      <c r="I32" s="83" t="s">
        <v>140</v>
      </c>
      <c r="J32" s="74"/>
    </row>
    <row r="33" spans="1:10" ht="15">
      <c r="A33" t="s">
        <v>107</v>
      </c>
      <c r="C33" s="29">
        <v>3227721.16</v>
      </c>
      <c r="D33" s="83"/>
      <c r="E33" s="33">
        <v>2716404.74</v>
      </c>
      <c r="F33" s="33"/>
      <c r="G33" s="33">
        <f aca="true" t="shared" si="0" ref="G33:G42">+C33-E33</f>
        <v>511316.4199999999</v>
      </c>
      <c r="H33" s="44" t="s">
        <v>81</v>
      </c>
      <c r="I33" s="83" t="s">
        <v>141</v>
      </c>
      <c r="J33" s="74"/>
    </row>
    <row r="34" spans="1:10" ht="15">
      <c r="A34" t="s">
        <v>53</v>
      </c>
      <c r="C34" s="29">
        <v>140253208.87</v>
      </c>
      <c r="D34" s="81"/>
      <c r="E34" s="33">
        <v>92738443.4</v>
      </c>
      <c r="F34" s="33"/>
      <c r="G34" s="33">
        <f t="shared" si="0"/>
        <v>47514765.47</v>
      </c>
      <c r="H34" s="33" t="s">
        <v>81</v>
      </c>
      <c r="I34" s="83" t="s">
        <v>142</v>
      </c>
      <c r="J34" s="74"/>
    </row>
    <row r="35" spans="1:10" ht="15">
      <c r="A35" t="s">
        <v>54</v>
      </c>
      <c r="C35" s="29">
        <v>19672254.11</v>
      </c>
      <c r="D35" s="80"/>
      <c r="E35" s="33">
        <v>7738444.23</v>
      </c>
      <c r="F35" s="33"/>
      <c r="G35" s="33">
        <f t="shared" si="0"/>
        <v>11933809.879999999</v>
      </c>
      <c r="I35" s="83" t="s">
        <v>143</v>
      </c>
      <c r="J35" s="74"/>
    </row>
    <row r="36" spans="1:10" ht="15">
      <c r="A36" t="s">
        <v>108</v>
      </c>
      <c r="C36" s="29">
        <v>6316704.41</v>
      </c>
      <c r="D36" s="80"/>
      <c r="E36" s="33">
        <v>5301073.96</v>
      </c>
      <c r="F36" s="33"/>
      <c r="G36" s="33">
        <f t="shared" si="0"/>
        <v>1015630.4500000002</v>
      </c>
      <c r="I36" s="83" t="s">
        <v>144</v>
      </c>
      <c r="J36" s="74"/>
    </row>
    <row r="37" spans="1:10" ht="15">
      <c r="A37" t="s">
        <v>84</v>
      </c>
      <c r="C37" s="29">
        <v>5941877.06</v>
      </c>
      <c r="D37" s="80"/>
      <c r="E37" s="33">
        <v>1916854.03</v>
      </c>
      <c r="F37" s="33"/>
      <c r="G37" s="33">
        <f t="shared" si="0"/>
        <v>4025023.0299999993</v>
      </c>
      <c r="I37" s="83" t="s">
        <v>145</v>
      </c>
      <c r="J37" s="74"/>
    </row>
    <row r="38" spans="1:10" ht="15">
      <c r="A38" t="s">
        <v>176</v>
      </c>
      <c r="C38" s="29">
        <v>0</v>
      </c>
      <c r="D38" s="83">
        <v>541325</v>
      </c>
      <c r="E38" s="33">
        <v>0</v>
      </c>
      <c r="F38" s="33"/>
      <c r="G38" s="33">
        <f t="shared" si="0"/>
        <v>0</v>
      </c>
      <c r="I38" s="86" t="s">
        <v>177</v>
      </c>
      <c r="J38" s="77"/>
    </row>
    <row r="39" spans="1:10" ht="15">
      <c r="A39" t="s">
        <v>109</v>
      </c>
      <c r="C39" s="29">
        <v>5080160.11</v>
      </c>
      <c r="D39" s="80"/>
      <c r="E39" s="33">
        <v>2328906.4</v>
      </c>
      <c r="F39" s="33"/>
      <c r="G39" s="33">
        <f t="shared" si="0"/>
        <v>2751253.7100000004</v>
      </c>
      <c r="I39" s="83" t="s">
        <v>146</v>
      </c>
      <c r="J39" s="74"/>
    </row>
    <row r="40" spans="1:10" ht="15">
      <c r="A40" t="s">
        <v>85</v>
      </c>
      <c r="C40" s="37">
        <v>1372185.73</v>
      </c>
      <c r="D40" s="84"/>
      <c r="E40" s="33">
        <v>481324.19</v>
      </c>
      <c r="F40" s="33"/>
      <c r="G40" s="33">
        <f t="shared" si="0"/>
        <v>890861.54</v>
      </c>
      <c r="I40" s="83" t="s">
        <v>147</v>
      </c>
      <c r="J40" s="74"/>
    </row>
    <row r="41" spans="1:10" ht="15">
      <c r="A41" t="s">
        <v>133</v>
      </c>
      <c r="C41" s="37">
        <v>140029.48</v>
      </c>
      <c r="D41" s="62"/>
      <c r="E41" s="33">
        <v>72541.54</v>
      </c>
      <c r="F41" s="33"/>
      <c r="G41" s="33">
        <f t="shared" si="0"/>
        <v>67487.94000000002</v>
      </c>
      <c r="I41" s="83" t="s">
        <v>148</v>
      </c>
      <c r="J41" s="74"/>
    </row>
    <row r="42" spans="1:10" ht="15">
      <c r="A42" s="99" t="s">
        <v>134</v>
      </c>
      <c r="B42" s="99"/>
      <c r="C42" s="37">
        <v>33630</v>
      </c>
      <c r="D42" s="83"/>
      <c r="E42" s="33">
        <v>1681.45</v>
      </c>
      <c r="F42" s="33"/>
      <c r="G42" s="33">
        <f t="shared" si="0"/>
        <v>31948.55</v>
      </c>
      <c r="I42" s="86" t="s">
        <v>178</v>
      </c>
      <c r="J42" s="80"/>
    </row>
    <row r="43" spans="1:10" ht="15">
      <c r="A43" t="s">
        <v>119</v>
      </c>
      <c r="C43" s="37">
        <v>1126192.1</v>
      </c>
      <c r="D43" s="62"/>
      <c r="E43" s="33">
        <v>61175.49</v>
      </c>
      <c r="F43" s="33"/>
      <c r="G43" s="33">
        <v>2</v>
      </c>
      <c r="I43" s="83" t="s">
        <v>149</v>
      </c>
      <c r="J43" s="74"/>
    </row>
    <row r="44" spans="1:10" ht="15">
      <c r="A44" t="s">
        <v>55</v>
      </c>
      <c r="C44" s="37">
        <v>1052660575.21</v>
      </c>
      <c r="D44" s="81"/>
      <c r="E44" s="33">
        <v>727479431.53</v>
      </c>
      <c r="F44" s="33"/>
      <c r="G44" s="33">
        <f aca="true" t="shared" si="1" ref="G44:G60">+C44-E44</f>
        <v>325181143.68000007</v>
      </c>
      <c r="I44" s="83" t="s">
        <v>150</v>
      </c>
      <c r="J44" s="74"/>
    </row>
    <row r="45" spans="1:10" ht="15">
      <c r="A45" t="s">
        <v>131</v>
      </c>
      <c r="C45" s="37">
        <v>255281.2</v>
      </c>
      <c r="D45" s="80"/>
      <c r="E45" s="33">
        <v>123384.46</v>
      </c>
      <c r="F45" s="33"/>
      <c r="G45" s="33">
        <f t="shared" si="1"/>
        <v>131896.74</v>
      </c>
      <c r="I45" s="83" t="s">
        <v>151</v>
      </c>
      <c r="J45" s="80"/>
    </row>
    <row r="46" spans="1:10" ht="15">
      <c r="A46" t="s">
        <v>139</v>
      </c>
      <c r="C46" s="37">
        <v>1003853.91</v>
      </c>
      <c r="D46" s="84"/>
      <c r="E46" s="33">
        <v>23889.86</v>
      </c>
      <c r="F46" s="33"/>
      <c r="G46" s="33">
        <f t="shared" si="1"/>
        <v>979964.05</v>
      </c>
      <c r="I46" s="83" t="s">
        <v>152</v>
      </c>
      <c r="J46" s="82"/>
    </row>
    <row r="47" spans="1:10" ht="15">
      <c r="A47" t="s">
        <v>110</v>
      </c>
      <c r="C47" s="37">
        <v>4213641</v>
      </c>
      <c r="D47" s="62"/>
      <c r="E47" s="33">
        <v>3225276.3</v>
      </c>
      <c r="F47" s="33"/>
      <c r="G47" s="33">
        <f t="shared" si="1"/>
        <v>988364.7000000002</v>
      </c>
      <c r="I47" s="83" t="s">
        <v>153</v>
      </c>
      <c r="J47" s="74"/>
    </row>
    <row r="48" spans="1:10" ht="15">
      <c r="A48" t="s">
        <v>111</v>
      </c>
      <c r="B48" s="75" t="s">
        <v>81</v>
      </c>
      <c r="C48" s="37">
        <v>50590621.66</v>
      </c>
      <c r="D48" s="76"/>
      <c r="E48" s="33">
        <v>46100414.64</v>
      </c>
      <c r="F48" s="33"/>
      <c r="G48" s="33">
        <f t="shared" si="1"/>
        <v>4490207.019999996</v>
      </c>
      <c r="I48" s="83" t="s">
        <v>154</v>
      </c>
      <c r="J48" s="74"/>
    </row>
    <row r="49" spans="1:10" ht="15">
      <c r="A49" t="s">
        <v>112</v>
      </c>
      <c r="C49" s="37">
        <v>22500</v>
      </c>
      <c r="D49" s="62"/>
      <c r="E49" s="33">
        <v>22499</v>
      </c>
      <c r="F49" s="33"/>
      <c r="G49" s="33">
        <v>1</v>
      </c>
      <c r="I49" s="83" t="s">
        <v>155</v>
      </c>
      <c r="J49" s="74"/>
    </row>
    <row r="50" spans="1:10" ht="15">
      <c r="A50" t="s">
        <v>113</v>
      </c>
      <c r="C50" s="37">
        <v>1013326.69</v>
      </c>
      <c r="D50" s="82"/>
      <c r="E50" s="33">
        <v>260790.46</v>
      </c>
      <c r="F50" s="33"/>
      <c r="G50" s="33">
        <f t="shared" si="1"/>
        <v>752536.23</v>
      </c>
      <c r="I50" s="83" t="s">
        <v>156</v>
      </c>
      <c r="J50" s="74"/>
    </row>
    <row r="51" spans="1:10" ht="15">
      <c r="A51" t="s">
        <v>114</v>
      </c>
      <c r="C51" s="37">
        <v>18823.3</v>
      </c>
      <c r="D51" s="62"/>
      <c r="E51" s="33">
        <v>18817.3</v>
      </c>
      <c r="F51" s="33"/>
      <c r="G51" s="33">
        <v>6</v>
      </c>
      <c r="I51" s="83" t="s">
        <v>157</v>
      </c>
      <c r="J51" s="74"/>
    </row>
    <row r="52" spans="1:10" ht="15">
      <c r="A52" t="s">
        <v>115</v>
      </c>
      <c r="C52" s="37">
        <v>13316415.77</v>
      </c>
      <c r="D52" s="85"/>
      <c r="E52" s="33">
        <v>4446174.09</v>
      </c>
      <c r="F52" s="33"/>
      <c r="G52" s="33">
        <f t="shared" si="1"/>
        <v>8870241.68</v>
      </c>
      <c r="I52" s="83" t="s">
        <v>158</v>
      </c>
      <c r="J52" s="74"/>
    </row>
    <row r="53" spans="1:10" ht="15">
      <c r="A53" t="s">
        <v>116</v>
      </c>
      <c r="C53" s="37">
        <v>23403867.8</v>
      </c>
      <c r="D53" s="85"/>
      <c r="E53" s="33">
        <v>13787681.25</v>
      </c>
      <c r="F53" s="33"/>
      <c r="G53" s="33">
        <f t="shared" si="1"/>
        <v>9616186.55</v>
      </c>
      <c r="I53" s="83" t="s">
        <v>159</v>
      </c>
      <c r="J53" s="74"/>
    </row>
    <row r="54" spans="1:10" ht="15">
      <c r="A54" t="s">
        <v>86</v>
      </c>
      <c r="C54" s="37">
        <v>20370062.41</v>
      </c>
      <c r="D54" s="85"/>
      <c r="E54" s="33">
        <v>11861409.64</v>
      </c>
      <c r="F54" s="33"/>
      <c r="G54" s="33">
        <f t="shared" si="1"/>
        <v>8508652.77</v>
      </c>
      <c r="I54" s="83" t="s">
        <v>160</v>
      </c>
      <c r="J54" s="74"/>
    </row>
    <row r="55" spans="1:10" ht="15">
      <c r="A55" t="s">
        <v>87</v>
      </c>
      <c r="C55" s="37">
        <v>925036.22</v>
      </c>
      <c r="D55" s="81"/>
      <c r="E55" s="33">
        <v>377874.78</v>
      </c>
      <c r="F55" s="33"/>
      <c r="G55" s="33">
        <f t="shared" si="1"/>
        <v>547161.44</v>
      </c>
      <c r="I55" s="83" t="s">
        <v>161</v>
      </c>
      <c r="J55" s="74"/>
    </row>
    <row r="56" spans="1:10" ht="15">
      <c r="A56" t="s">
        <v>69</v>
      </c>
      <c r="C56" s="37">
        <v>192439.06</v>
      </c>
      <c r="D56" s="62"/>
      <c r="E56" s="33">
        <v>191112.94</v>
      </c>
      <c r="F56" s="33"/>
      <c r="G56" s="33">
        <f t="shared" si="1"/>
        <v>1326.1199999999953</v>
      </c>
      <c r="I56" s="83" t="s">
        <v>162</v>
      </c>
      <c r="J56" s="74"/>
    </row>
    <row r="57" spans="1:10" ht="15">
      <c r="A57" t="s">
        <v>117</v>
      </c>
      <c r="C57" s="37">
        <v>4138649.55</v>
      </c>
      <c r="D57" s="83"/>
      <c r="E57" s="33">
        <v>1899043.36</v>
      </c>
      <c r="F57" s="33"/>
      <c r="G57" s="33">
        <f t="shared" si="1"/>
        <v>2239606.1899999995</v>
      </c>
      <c r="I57" s="83" t="s">
        <v>163</v>
      </c>
      <c r="J57" s="74"/>
    </row>
    <row r="58" spans="1:10" ht="15">
      <c r="A58" t="s">
        <v>56</v>
      </c>
      <c r="C58" s="37">
        <v>5174320.46</v>
      </c>
      <c r="D58" s="62"/>
      <c r="E58" s="33">
        <v>5162103.35</v>
      </c>
      <c r="F58" s="33"/>
      <c r="G58" s="33">
        <f t="shared" si="1"/>
        <v>12217.110000000335</v>
      </c>
      <c r="I58" s="83" t="s">
        <v>164</v>
      </c>
      <c r="J58" s="74"/>
    </row>
    <row r="59" spans="1:10" ht="15">
      <c r="A59" t="s">
        <v>88</v>
      </c>
      <c r="C59" s="37">
        <v>181000</v>
      </c>
      <c r="D59" s="62"/>
      <c r="E59" s="33">
        <v>0</v>
      </c>
      <c r="F59" s="33"/>
      <c r="G59" s="33">
        <f t="shared" si="1"/>
        <v>181000</v>
      </c>
      <c r="I59" s="83" t="s">
        <v>165</v>
      </c>
      <c r="J59" s="74"/>
    </row>
    <row r="60" spans="1:10" ht="15">
      <c r="A60" s="99" t="s">
        <v>132</v>
      </c>
      <c r="B60" s="99"/>
      <c r="C60" s="37"/>
      <c r="D60" s="83"/>
      <c r="E60" s="33">
        <v>0</v>
      </c>
      <c r="F60" s="33"/>
      <c r="G60" s="33">
        <f t="shared" si="1"/>
        <v>0</v>
      </c>
      <c r="I60" s="83" t="s">
        <v>166</v>
      </c>
      <c r="J60" s="80"/>
    </row>
    <row r="61" spans="1:10" ht="15">
      <c r="A61" t="s">
        <v>94</v>
      </c>
      <c r="B61" s="75" t="s">
        <v>81</v>
      </c>
      <c r="C61" s="37">
        <v>83140.07</v>
      </c>
      <c r="D61" s="62"/>
      <c r="E61" s="33">
        <v>0</v>
      </c>
      <c r="F61" s="33"/>
      <c r="G61" s="33">
        <v>55041.08</v>
      </c>
      <c r="I61" s="74"/>
      <c r="J61" s="74"/>
    </row>
    <row r="62" spans="1:12" s="39" customFormat="1" ht="15">
      <c r="A62" s="39" t="s">
        <v>57</v>
      </c>
      <c r="C62" s="40">
        <f>SUM(C30:C59)</f>
        <v>2737732320.1799994</v>
      </c>
      <c r="D62" s="40">
        <f>SUM(D30:D60)</f>
        <v>541325</v>
      </c>
      <c r="E62" s="40">
        <f>SUM(E30:E61)</f>
        <v>1061405551.24</v>
      </c>
      <c r="F62" s="40">
        <f>SUM(F30:F61)</f>
        <v>0</v>
      </c>
      <c r="G62" s="40">
        <f>SUM(G30:G61)</f>
        <v>1675316795.41</v>
      </c>
      <c r="J62" s="40">
        <f>+C62-C30-C31</f>
        <v>1416819677.1799994</v>
      </c>
      <c r="K62" s="49">
        <f>+E62-E31</f>
        <v>962097862.22</v>
      </c>
      <c r="L62" s="49">
        <f>+G62-G30-G31</f>
        <v>453711841.43000007</v>
      </c>
    </row>
    <row r="63" spans="1:10" ht="15">
      <c r="A63" t="s">
        <v>58</v>
      </c>
      <c r="E63" s="33"/>
      <c r="F63" s="33"/>
      <c r="G63" s="44" t="s">
        <v>81</v>
      </c>
      <c r="J63" s="44"/>
    </row>
    <row r="64" spans="1:10" ht="15">
      <c r="A64" t="s">
        <v>59</v>
      </c>
      <c r="C64" s="29">
        <f>+E62</f>
        <v>1061405551.24</v>
      </c>
      <c r="E64" s="33" t="s">
        <v>81</v>
      </c>
      <c r="F64" s="33"/>
      <c r="G64" s="45"/>
      <c r="J64" s="44"/>
    </row>
    <row r="65" spans="1:10" ht="15">
      <c r="A65" s="27" t="s">
        <v>60</v>
      </c>
      <c r="B65" s="27"/>
      <c r="C65" s="32">
        <f>+C62-C64</f>
        <v>1676326768.9399993</v>
      </c>
      <c r="E65" s="44" t="s">
        <v>81</v>
      </c>
      <c r="F65" s="44"/>
      <c r="J65" s="44"/>
    </row>
    <row r="66" spans="7:10" ht="10.5" customHeight="1">
      <c r="G66" s="33"/>
      <c r="J66" s="44"/>
    </row>
    <row r="67" spans="1:10" ht="15">
      <c r="A67" s="27" t="s">
        <v>191</v>
      </c>
      <c r="B67" s="27"/>
      <c r="J67" s="44" t="s">
        <v>81</v>
      </c>
    </row>
    <row r="68" ht="15">
      <c r="A68" t="s">
        <v>193</v>
      </c>
    </row>
    <row r="69" spans="1:3" ht="15">
      <c r="A69" s="38" t="s">
        <v>103</v>
      </c>
      <c r="B69" s="32">
        <f>+C64</f>
        <v>1061405551.24</v>
      </c>
      <c r="C69" t="s">
        <v>97</v>
      </c>
    </row>
    <row r="70" ht="15">
      <c r="A70" t="s">
        <v>175</v>
      </c>
    </row>
    <row r="71" ht="15">
      <c r="A71" t="s">
        <v>81</v>
      </c>
    </row>
    <row r="73" spans="1:3" ht="34.5" customHeight="1">
      <c r="A73" s="95" t="s">
        <v>192</v>
      </c>
      <c r="B73" s="96"/>
      <c r="C73" s="97"/>
    </row>
    <row r="74" spans="1:3" ht="25.5">
      <c r="A74" s="63" t="s">
        <v>128</v>
      </c>
      <c r="B74" s="64" t="s">
        <v>93</v>
      </c>
      <c r="C74" s="69"/>
    </row>
    <row r="75" spans="1:3" ht="25.5">
      <c r="A75" s="65" t="s">
        <v>122</v>
      </c>
      <c r="B75" s="66" t="s">
        <v>123</v>
      </c>
      <c r="C75" s="73">
        <v>20149585.12</v>
      </c>
    </row>
    <row r="76" spans="1:3" ht="25.5">
      <c r="A76" s="65" t="s">
        <v>124</v>
      </c>
      <c r="B76" s="66" t="s">
        <v>125</v>
      </c>
      <c r="C76" s="70">
        <v>140735.34</v>
      </c>
    </row>
    <row r="77" spans="1:3" ht="38.25">
      <c r="A77" s="65" t="s">
        <v>126</v>
      </c>
      <c r="B77" s="66" t="s">
        <v>127</v>
      </c>
      <c r="C77" s="71">
        <v>29980959.68</v>
      </c>
    </row>
    <row r="78" spans="1:3" ht="25.5">
      <c r="A78" s="65" t="s">
        <v>180</v>
      </c>
      <c r="B78" s="66" t="s">
        <v>179</v>
      </c>
      <c r="C78" s="71">
        <v>605077.78</v>
      </c>
    </row>
    <row r="79" spans="1:3" ht="15">
      <c r="A79" s="67"/>
      <c r="B79" s="68" t="s">
        <v>50</v>
      </c>
      <c r="C79" s="72">
        <f>SUM(C75:C78)</f>
        <v>50876357.92</v>
      </c>
    </row>
  </sheetData>
  <sheetProtection/>
  <mergeCells count="10">
    <mergeCell ref="F17:G17"/>
    <mergeCell ref="A16:B16"/>
    <mergeCell ref="A1:C1"/>
    <mergeCell ref="A2:C2"/>
    <mergeCell ref="A3:C3"/>
    <mergeCell ref="A6:C6"/>
    <mergeCell ref="A73:C73"/>
    <mergeCell ref="A17:B17"/>
    <mergeCell ref="A60:B60"/>
    <mergeCell ref="A42:B42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8"/>
  <sheetViews>
    <sheetView zoomScalePageLayoutView="0" workbookViewId="0" topLeftCell="A32">
      <selection activeCell="A1" sqref="A1:B66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5" max="5" width="13.140625" style="0" bestFit="1" customWidth="1"/>
  </cols>
  <sheetData>
    <row r="2" spans="1:2" ht="17.25">
      <c r="A2" s="102" t="s">
        <v>17</v>
      </c>
      <c r="B2" s="102"/>
    </row>
    <row r="3" spans="1:2" ht="15">
      <c r="A3" s="103" t="s">
        <v>18</v>
      </c>
      <c r="B3" s="103"/>
    </row>
    <row r="4" spans="1:2" ht="15">
      <c r="A4" s="94" t="s">
        <v>81</v>
      </c>
      <c r="B4" s="104"/>
    </row>
    <row r="5" spans="1:2" ht="15">
      <c r="A5" s="105" t="s">
        <v>120</v>
      </c>
      <c r="B5" s="105"/>
    </row>
    <row r="6" spans="1:2" ht="15">
      <c r="A6" s="100" t="str">
        <f>+'BALANCE GENERAL'!A10:F10</f>
        <v>CORRESPONDIENTE AL MES DE JUNIO 2023.</v>
      </c>
      <c r="B6" s="101"/>
    </row>
    <row r="7" spans="1:2" ht="15">
      <c r="A7" s="101" t="s">
        <v>19</v>
      </c>
      <c r="B7" s="101"/>
    </row>
    <row r="8" spans="1:3" ht="15">
      <c r="A8" s="19"/>
      <c r="B8" s="51">
        <v>2023</v>
      </c>
      <c r="C8" s="50"/>
    </row>
    <row r="9" spans="1:3" ht="15">
      <c r="A9" s="20" t="s">
        <v>72</v>
      </c>
      <c r="B9" s="21">
        <v>1232846402.33</v>
      </c>
      <c r="C9" s="49"/>
    </row>
    <row r="10" spans="1:3" ht="15">
      <c r="A10" s="20" t="s">
        <v>74</v>
      </c>
      <c r="B10" s="21">
        <v>29359930.62</v>
      </c>
      <c r="C10" s="49"/>
    </row>
    <row r="11" spans="1:3" ht="15">
      <c r="A11" s="20" t="s">
        <v>73</v>
      </c>
      <c r="B11" s="21">
        <v>9501016609</v>
      </c>
      <c r="C11" s="49"/>
    </row>
    <row r="12" spans="1:3" ht="15">
      <c r="A12" s="20" t="s">
        <v>172</v>
      </c>
      <c r="B12" s="21">
        <v>0</v>
      </c>
      <c r="C12" s="49"/>
    </row>
    <row r="13" spans="1:3" ht="15.75" thickBot="1">
      <c r="A13" s="20" t="s">
        <v>20</v>
      </c>
      <c r="B13" s="34">
        <f>SUM(B9:B12)</f>
        <v>10763222941.95</v>
      </c>
      <c r="C13" s="52"/>
    </row>
    <row r="14" spans="1:2" ht="15.75" thickTop="1">
      <c r="A14" s="1"/>
      <c r="B14" s="5"/>
    </row>
    <row r="15" spans="1:2" ht="15">
      <c r="A15" s="2" t="s">
        <v>21</v>
      </c>
      <c r="B15" s="22"/>
    </row>
    <row r="16" spans="1:2" ht="15">
      <c r="A16" s="2" t="s">
        <v>22</v>
      </c>
      <c r="B16" s="22"/>
    </row>
    <row r="17" spans="1:3" ht="15">
      <c r="A17" s="1" t="s">
        <v>23</v>
      </c>
      <c r="B17" s="22">
        <v>536680225.07</v>
      </c>
      <c r="C17" s="22"/>
    </row>
    <row r="18" spans="1:3" ht="15">
      <c r="A18" s="1" t="s">
        <v>24</v>
      </c>
      <c r="B18" s="22">
        <v>95519679.5</v>
      </c>
      <c r="C18" s="22"/>
    </row>
    <row r="19" spans="1:3" ht="15">
      <c r="A19" s="1" t="s">
        <v>171</v>
      </c>
      <c r="B19" s="22">
        <v>0</v>
      </c>
      <c r="C19" s="22"/>
    </row>
    <row r="20" spans="1:3" ht="15">
      <c r="A20" s="1" t="s">
        <v>75</v>
      </c>
      <c r="B20" s="22"/>
      <c r="C20" s="22"/>
    </row>
    <row r="21" spans="1:3" ht="15">
      <c r="A21" s="1" t="s">
        <v>25</v>
      </c>
      <c r="B21" s="22">
        <v>77551217.07</v>
      </c>
      <c r="C21" s="22"/>
    </row>
    <row r="22" spans="1:3" ht="15">
      <c r="A22" s="1"/>
      <c r="B22" s="22"/>
      <c r="C22" s="22"/>
    </row>
    <row r="23" spans="1:3" ht="15">
      <c r="A23" s="2" t="s">
        <v>26</v>
      </c>
      <c r="B23" s="22"/>
      <c r="C23" s="22"/>
    </row>
    <row r="24" spans="1:3" ht="15">
      <c r="A24" s="1" t="s">
        <v>27</v>
      </c>
      <c r="B24" s="22">
        <v>23060423.15</v>
      </c>
      <c r="C24" s="22"/>
    </row>
    <row r="25" spans="1:3" ht="15">
      <c r="A25" s="1" t="s">
        <v>61</v>
      </c>
      <c r="B25" s="22">
        <v>12238696.27</v>
      </c>
      <c r="C25" s="22"/>
    </row>
    <row r="26" spans="1:3" ht="15">
      <c r="A26" s="1" t="s">
        <v>62</v>
      </c>
      <c r="B26" s="22">
        <v>6768311.23</v>
      </c>
      <c r="C26" s="22"/>
    </row>
    <row r="27" spans="1:3" ht="15">
      <c r="A27" s="1" t="s">
        <v>63</v>
      </c>
      <c r="B27" s="22">
        <v>0</v>
      </c>
      <c r="C27" s="22"/>
    </row>
    <row r="28" spans="1:3" ht="15">
      <c r="A28" s="1" t="s">
        <v>28</v>
      </c>
      <c r="B28" s="22">
        <v>11594725.63</v>
      </c>
      <c r="C28" s="22"/>
    </row>
    <row r="29" spans="1:3" ht="15">
      <c r="A29" s="1" t="s">
        <v>29</v>
      </c>
      <c r="B29" s="22">
        <v>28888797.5</v>
      </c>
      <c r="C29" s="22"/>
    </row>
    <row r="30" spans="1:3" ht="15">
      <c r="A30" s="1" t="s">
        <v>30</v>
      </c>
      <c r="B30" s="22">
        <v>4538637</v>
      </c>
      <c r="C30" s="22"/>
    </row>
    <row r="31" spans="1:3" ht="15">
      <c r="A31" s="1" t="s">
        <v>31</v>
      </c>
      <c r="B31" s="22">
        <v>25098540.17</v>
      </c>
      <c r="C31" s="22"/>
    </row>
    <row r="32" spans="1:3" ht="15">
      <c r="A32" s="1" t="s">
        <v>102</v>
      </c>
      <c r="B32" s="22">
        <v>18575022.71</v>
      </c>
      <c r="C32" s="22"/>
    </row>
    <row r="33" spans="1:3" ht="15">
      <c r="A33" s="1"/>
      <c r="B33" s="22"/>
      <c r="C33" s="22"/>
    </row>
    <row r="34" spans="1:3" ht="15">
      <c r="A34" s="2" t="s">
        <v>32</v>
      </c>
      <c r="B34" s="22"/>
      <c r="C34" s="22"/>
    </row>
    <row r="35" spans="1:3" ht="15">
      <c r="A35" s="1" t="s">
        <v>33</v>
      </c>
      <c r="B35" s="22">
        <v>5702540.98</v>
      </c>
      <c r="C35" s="22"/>
    </row>
    <row r="36" spans="1:3" ht="15">
      <c r="A36" s="1" t="s">
        <v>66</v>
      </c>
      <c r="B36" s="22">
        <v>6067806.01</v>
      </c>
      <c r="C36" s="22"/>
    </row>
    <row r="37" spans="1:3" ht="15">
      <c r="A37" s="1" t="s">
        <v>76</v>
      </c>
      <c r="B37" s="22">
        <v>3063401</v>
      </c>
      <c r="C37" s="22"/>
    </row>
    <row r="38" spans="1:3" ht="15">
      <c r="A38" s="1" t="s">
        <v>70</v>
      </c>
      <c r="B38" s="22">
        <v>0</v>
      </c>
      <c r="C38" s="22"/>
    </row>
    <row r="39" spans="1:3" ht="15">
      <c r="A39" s="1" t="s">
        <v>34</v>
      </c>
      <c r="B39" s="22">
        <v>1290330</v>
      </c>
      <c r="C39" s="22"/>
    </row>
    <row r="40" spans="1:3" ht="15">
      <c r="A40" s="1" t="s">
        <v>35</v>
      </c>
      <c r="B40" s="22">
        <v>233658.65</v>
      </c>
      <c r="C40" s="22"/>
    </row>
    <row r="41" spans="1:3" ht="15">
      <c r="A41" s="1" t="s">
        <v>36</v>
      </c>
      <c r="B41" s="22">
        <v>969623.7</v>
      </c>
      <c r="C41" s="22"/>
    </row>
    <row r="42" spans="1:3" ht="15">
      <c r="A42" s="1" t="s">
        <v>37</v>
      </c>
      <c r="B42" s="22">
        <v>20684811.29</v>
      </c>
      <c r="C42" s="22"/>
    </row>
    <row r="43" spans="1:3" ht="15">
      <c r="A43" s="1"/>
      <c r="C43" s="48"/>
    </row>
    <row r="44" spans="1:3" ht="15">
      <c r="A44" s="2" t="s">
        <v>38</v>
      </c>
      <c r="B44" s="23"/>
      <c r="C44" s="23"/>
    </row>
    <row r="45" spans="1:3" ht="15">
      <c r="A45" s="1" t="s">
        <v>39</v>
      </c>
      <c r="B45" s="22">
        <v>1944000</v>
      </c>
      <c r="C45" s="22"/>
    </row>
    <row r="46" spans="1:3" ht="15">
      <c r="A46" s="1" t="s">
        <v>104</v>
      </c>
      <c r="B46" s="22">
        <v>461465575</v>
      </c>
      <c r="C46" s="22"/>
    </row>
    <row r="47" spans="1:3" ht="15">
      <c r="A47" s="1" t="s">
        <v>40</v>
      </c>
      <c r="B47" s="22">
        <v>5810609235.6</v>
      </c>
      <c r="C47" s="22"/>
    </row>
    <row r="48" spans="1:3" ht="15">
      <c r="A48" s="1" t="s">
        <v>41</v>
      </c>
      <c r="B48" s="22">
        <v>99600.17</v>
      </c>
      <c r="C48" s="22"/>
    </row>
    <row r="49" spans="1:5" ht="15">
      <c r="A49" s="1" t="s">
        <v>42</v>
      </c>
      <c r="B49" s="24">
        <v>232635606.44</v>
      </c>
      <c r="C49" s="24"/>
      <c r="E49" s="47" t="s">
        <v>81</v>
      </c>
    </row>
    <row r="50" spans="1:5" ht="15">
      <c r="A50" s="1" t="s">
        <v>105</v>
      </c>
      <c r="B50" s="24"/>
      <c r="C50" s="24"/>
      <c r="E50" s="57"/>
    </row>
    <row r="51" spans="1:3" ht="15">
      <c r="A51" s="1" t="s">
        <v>43</v>
      </c>
      <c r="B51" s="24">
        <v>3366855232</v>
      </c>
      <c r="C51" s="24"/>
    </row>
    <row r="52" spans="1:3" ht="15">
      <c r="A52" s="1" t="s">
        <v>67</v>
      </c>
      <c r="B52" s="24">
        <v>7888105.21</v>
      </c>
      <c r="C52" s="24"/>
    </row>
    <row r="53" spans="1:3" ht="15">
      <c r="A53" s="1" t="s">
        <v>68</v>
      </c>
      <c r="B53" s="24">
        <v>441825.5</v>
      </c>
      <c r="C53" s="24"/>
    </row>
    <row r="54" spans="1:3" ht="15">
      <c r="A54" s="1" t="s">
        <v>182</v>
      </c>
      <c r="B54" s="24">
        <v>1092320.1</v>
      </c>
      <c r="C54" s="24"/>
    </row>
    <row r="55" spans="1:3" ht="15">
      <c r="A55" s="1" t="s">
        <v>89</v>
      </c>
      <c r="B55" s="24">
        <v>300384</v>
      </c>
      <c r="C55" s="24"/>
    </row>
    <row r="56" spans="1:3" ht="15">
      <c r="A56" s="1" t="s">
        <v>77</v>
      </c>
      <c r="B56" s="24">
        <v>1364611</v>
      </c>
      <c r="C56" s="24"/>
    </row>
    <row r="57" spans="1:3" ht="15">
      <c r="A57" s="1" t="s">
        <v>78</v>
      </c>
      <c r="B57" s="24">
        <v>0</v>
      </c>
      <c r="C57" s="24"/>
    </row>
    <row r="58" spans="1:3" ht="15">
      <c r="A58" s="1" t="s">
        <v>71</v>
      </c>
      <c r="B58" s="24">
        <v>0</v>
      </c>
      <c r="C58" s="24"/>
    </row>
    <row r="59" spans="1:3" ht="15">
      <c r="A59" s="1" t="s">
        <v>173</v>
      </c>
      <c r="B59" s="24">
        <v>0</v>
      </c>
      <c r="C59" s="24"/>
    </row>
    <row r="60" spans="1:3" ht="15">
      <c r="A60" s="1" t="s">
        <v>174</v>
      </c>
      <c r="B60" s="24">
        <v>0</v>
      </c>
      <c r="C60" s="24"/>
    </row>
    <row r="61" spans="1:3" ht="15">
      <c r="A61" s="1" t="s">
        <v>90</v>
      </c>
      <c r="B61" s="24">
        <v>0</v>
      </c>
      <c r="C61" s="24" t="s">
        <v>81</v>
      </c>
    </row>
    <row r="62" spans="2:3" ht="15">
      <c r="B62" s="8"/>
      <c r="C62" s="25"/>
    </row>
    <row r="63" spans="1:3" ht="15">
      <c r="A63" s="2" t="s">
        <v>44</v>
      </c>
      <c r="B63" s="35">
        <f>SUM(B17:B61)</f>
        <v>10763222941.949999</v>
      </c>
      <c r="C63" s="35" t="s">
        <v>81</v>
      </c>
    </row>
    <row r="64" spans="2:3" ht="15">
      <c r="B64" s="24"/>
      <c r="C64" s="24"/>
    </row>
    <row r="65" spans="1:4" ht="15">
      <c r="A65" s="2"/>
      <c r="B65" s="36">
        <f>+B13-B63</f>
        <v>0</v>
      </c>
      <c r="C65" s="57"/>
      <c r="D65" s="44"/>
    </row>
    <row r="66" ht="15">
      <c r="B66" s="25"/>
    </row>
    <row r="67" ht="15">
      <c r="B67" s="25"/>
    </row>
    <row r="68" ht="15">
      <c r="B68" s="25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Juan Vladimir Veloz  Adame</cp:lastModifiedBy>
  <cp:lastPrinted>2023-07-14T15:55:57Z</cp:lastPrinted>
  <dcterms:created xsi:type="dcterms:W3CDTF">2014-08-04T16:52:57Z</dcterms:created>
  <dcterms:modified xsi:type="dcterms:W3CDTF">2023-08-07T16:27:40Z</dcterms:modified>
  <cp:category/>
  <cp:version/>
  <cp:contentType/>
  <cp:contentStatus/>
</cp:coreProperties>
</file>